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<sst xmlns="http://schemas.openxmlformats.org/spreadsheetml/2006/main" count="128" uniqueCount="62">
  <si>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</si>
  <si>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</si>
  <si>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</si>
  <si>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</si>
  <si>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</si>
  <si>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</si>
  <si>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</si>
  <si>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</si>
  <si>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</si>
  <si>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</si>
  <si>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</si>
  <si>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</si>
  <si>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</si>
  <si>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</si>
  <si>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</si>
  <si>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</si>
  <si>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</si>
  <si>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</si>
  <si>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</si>
  <si>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</si>
  <si>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</si>
  <si>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</si>
  <si>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</si>
  <si>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</si>
  <si>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</si>
  <si>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</si>
  <si>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</si>
  <si>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</si>
  <si>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</si>
  <si>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</si>
  <si>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</si>
  <si>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</si>
  <si>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</si>
  <si>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</si>
  <si>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</si>
  <si>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</si>
  <si>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</si>
  <si>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</si>
  <si>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</si>
  <si>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</si>
  <si>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</si>
  <si>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</si>
  <si>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</si>
  <si>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</si>
  <si>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</si>
  <si>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</si>
  <si>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</si>
  <si>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</si>
  <si>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</si>
  <si>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Tender Inviting Authority:</t>
    </r>
    <r>
      <rPr>
        <b/>
        <sz val="11"/>
        <color indexed="60"/>
        <rFont val="Arial"/>
        <family val="2"/>
      </rPr>
      <t xml:space="preserve"> Assam Gas Company Limited, Duliajan</t>
    </r>
  </si>
  <si>
    <r>
      <t>Name of Work:</t>
    </r>
    <r>
      <rPr>
        <b/>
        <sz val="11"/>
        <color indexed="60"/>
        <rFont val="Arial"/>
        <family val="2"/>
      </rPr>
      <t xml:space="preserve"> GOLAGHAT-BCPL LAKWA PIPELINE PROJECT</t>
    </r>
  </si>
  <si>
    <t>Item 1</t>
  </si>
  <si>
    <t>Item 2</t>
  </si>
  <si>
    <t>Item 3</t>
  </si>
  <si>
    <r>
      <t xml:space="preserve">Total Freight Charges ( Unloading &amp; Stacking)
 in
</t>
    </r>
    <r>
      <rPr>
        <b/>
        <sz val="11"/>
        <color indexed="10"/>
        <rFont val="Arial"/>
        <family val="2"/>
      </rPr>
      <t>Rs.      P</t>
    </r>
  </si>
  <si>
    <r>
      <t xml:space="preserve">GST Amount on Total Freight Charges in
</t>
    </r>
    <r>
      <rPr>
        <b/>
        <sz val="11"/>
        <color indexed="10"/>
        <rFont val="Arial"/>
        <family val="2"/>
      </rPr>
      <t>Rs.      P</t>
    </r>
  </si>
  <si>
    <t>Size - 12", Rating - 300#, BODY - ASTM A 694 GR. F42, PUP PIECE - API 5L GR. X-42, Thk 7.1mm, ASME B 16.9, BW</t>
  </si>
  <si>
    <t>Size - 4", Rating - 300#, BODY - ASTM A 694 GR. F42, PUP PIECE - ASTM A 106 Gr B (CHARPY), SCH XS, ASME B 16.9, BW</t>
  </si>
  <si>
    <t>Size - 2", Rating - 300#, BODY - ASTM A 694 GR. F42, ASTM A 106 Gr B (CHARPY), SCH XS, ASME B 16.9, BW</t>
  </si>
  <si>
    <t>Supply of Insulating Joint</t>
  </si>
  <si>
    <r>
      <t xml:space="preserve">Contract No:  </t>
    </r>
    <r>
      <rPr>
        <b/>
        <sz val="11"/>
        <color indexed="60"/>
        <rFont val="Arial"/>
        <family val="2"/>
      </rPr>
      <t>AGCL/GMB/BCPL/IJ/2022/36</t>
    </r>
  </si>
  <si>
    <r>
      <t xml:space="preserve">GST Amount  on Total Basic Rate INR
</t>
    </r>
    <r>
      <rPr>
        <b/>
        <sz val="11"/>
        <color indexed="10"/>
        <rFont val="Arial"/>
        <family val="2"/>
      </rPr>
      <t>Rs.      P</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</si>
</sst>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0"/>
      <name val="Verdan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ourier New"/>
      <family val="3"/>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5" applyNumberFormat="1" applyFont="1" applyFill="1" applyBorder="1" applyAlignment="1">
      <alignment horizontal="center" vertical="center"/>
    </xf>
    <xf numFmtId="0" fontId="74" fillId="0" borderId="18"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9"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20" xfId="59" applyNumberFormat="1" applyFont="1" applyFill="1" applyBorder="1" applyAlignment="1">
      <alignment horizontal="right" vertical="center"/>
      <protection/>
    </xf>
    <xf numFmtId="2" fontId="2" fillId="0" borderId="20" xfId="58" applyNumberFormat="1" applyFont="1" applyFill="1" applyBorder="1" applyAlignment="1">
      <alignment horizontal="right" vertical="center"/>
      <protection/>
    </xf>
    <xf numFmtId="0" fontId="3" fillId="0" borderId="15"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2" fontId="19" fillId="0" borderId="11" xfId="57" applyNumberFormat="1" applyFont="1" applyFill="1" applyBorder="1" applyAlignment="1" applyProtection="1">
      <alignment horizontal="right" vertical="center"/>
      <protection/>
    </xf>
    <xf numFmtId="2" fontId="2" fillId="0" borderId="11" xfId="57" applyNumberFormat="1" applyFont="1" applyFill="1" applyBorder="1" applyAlignment="1" applyProtection="1">
      <alignment vertical="center" wrapText="1"/>
      <protection locked="0"/>
    </xf>
    <xf numFmtId="0" fontId="2" fillId="0" borderId="11" xfId="57" applyNumberFormat="1" applyFont="1" applyFill="1" applyBorder="1" applyAlignment="1" applyProtection="1">
      <alignment horizontal="center" vertical="top" wrapText="1"/>
      <protection/>
    </xf>
    <xf numFmtId="0" fontId="76" fillId="0" borderId="11" xfId="59" applyNumberFormat="1" applyFont="1" applyFill="1" applyBorder="1" applyAlignment="1" applyProtection="1">
      <alignment horizontal="left" wrapText="1" readingOrder="1"/>
      <protection/>
    </xf>
    <xf numFmtId="172" fontId="3" fillId="0" borderId="11" xfId="59" applyNumberFormat="1" applyFont="1" applyFill="1" applyBorder="1" applyAlignment="1" applyProtection="1">
      <alignment vertical="top"/>
      <protection/>
    </xf>
    <xf numFmtId="0" fontId="3" fillId="0" borderId="11" xfId="57" applyNumberFormat="1" applyFont="1" applyFill="1" applyBorder="1" applyAlignment="1" applyProtection="1">
      <alignment horizontal="left" vertical="top"/>
      <protection/>
    </xf>
    <xf numFmtId="0" fontId="3" fillId="0" borderId="11" xfId="59" applyNumberFormat="1" applyFont="1" applyFill="1" applyBorder="1" applyAlignment="1" applyProtection="1">
      <alignment vertical="top"/>
      <protection/>
    </xf>
    <xf numFmtId="0" fontId="2" fillId="0" borderId="11" xfId="57" applyNumberFormat="1" applyFont="1" applyFill="1" applyBorder="1" applyAlignment="1" applyProtection="1">
      <alignment horizontal="left" vertical="top"/>
      <protection/>
    </xf>
    <xf numFmtId="0" fontId="2" fillId="0" borderId="19" xfId="57" applyNumberFormat="1" applyFont="1" applyFill="1" applyBorder="1" applyAlignment="1" applyProtection="1">
      <alignment horizontal="right" vertical="top"/>
      <protection/>
    </xf>
    <xf numFmtId="2" fontId="2" fillId="0" borderId="11" xfId="57" applyNumberFormat="1" applyFont="1" applyFill="1" applyBorder="1" applyAlignment="1" applyProtection="1">
      <alignment vertical="center"/>
      <protection/>
    </xf>
    <xf numFmtId="172" fontId="2" fillId="0" borderId="20" xfId="59" applyNumberFormat="1" applyFont="1" applyFill="1" applyBorder="1" applyAlignment="1" applyProtection="1">
      <alignment horizontal="right" vertical="top"/>
      <protection/>
    </xf>
    <xf numFmtId="0" fontId="3" fillId="0" borderId="11" xfId="59" applyNumberFormat="1" applyFont="1" applyFill="1" applyBorder="1" applyAlignment="1" applyProtection="1">
      <alignment vertical="top" wrapText="1"/>
      <protection/>
    </xf>
    <xf numFmtId="0" fontId="2" fillId="0" borderId="10" xfId="57" applyNumberFormat="1" applyFont="1" applyFill="1" applyBorder="1" applyAlignment="1">
      <alignment horizontal="justify" vertical="top" wrapText="1"/>
      <protection/>
    </xf>
    <xf numFmtId="0" fontId="20" fillId="0" borderId="11" xfId="60" applyFont="1" applyFill="1" applyBorder="1" applyAlignment="1">
      <alignment vertical="center" wrapText="1"/>
      <protection/>
    </xf>
    <xf numFmtId="0" fontId="20" fillId="0" borderId="10" xfId="60" applyFont="1" applyFill="1" applyBorder="1" applyAlignment="1">
      <alignment vertical="center" wrapText="1"/>
      <protection/>
    </xf>
    <xf numFmtId="0" fontId="2" fillId="0" borderId="14"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6"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LECO\AppData\Local\Microsoft\Windows\INetCache\Content.Outlook\PFP16B5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LECO\AppData\Local\Microsoft\Windows\INetCache\Content.Outlook\PFP16B54\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55" zoomScaleNormal="55" zoomScalePageLayoutView="0" workbookViewId="0" topLeftCell="A1">
      <selection activeCell="L15" sqref="L15 BB15"/>
    </sheetView>
  </sheetViews>
  <sheetFormatPr defaultColWidth="9.140625" defaultRowHeight="15"/>
  <cols>
    <col min="1" max="1" width="15.28125" style="24" customWidth="1"/>
    <col min="2" max="2" width="83.5742187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5" hidden="1" customWidth="1"/>
    <col min="15" max="15" width="17.421875" style="24" customWidth="1"/>
    <col min="16" max="16" width="18.7109375" style="24" customWidth="1"/>
    <col min="17" max="17" width="16.57421875" style="24"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3" t="str">
        <f>B2&amp;" BoQ"</f>
        <v>Item Wise BoQ</v>
      </c>
      <c r="B1" s="93"/>
      <c r="C1" s="93"/>
      <c r="D1" s="93"/>
      <c r="E1" s="93"/>
      <c r="F1" s="93"/>
      <c r="G1" s="93"/>
      <c r="H1" s="93"/>
      <c r="I1" s="93"/>
      <c r="J1" s="93"/>
      <c r="K1" s="93"/>
      <c r="L1" s="93"/>
      <c r="O1" s="2">
        <v>15</v>
      </c>
      <c r="P1" s="2"/>
      <c r="Q1" s="3"/>
      <c r="IE1" s="3"/>
      <c r="IF1" s="3"/>
      <c r="IG1" s="3"/>
      <c r="IH1" s="3"/>
      <c r="II1" s="3"/>
    </row>
    <row r="2" spans="1:17" s="1" customFormat="1" ht="25.5" customHeight="1" hidden="1">
      <c r="A2" s="26" t="s">
        <v>3</v>
      </c>
      <c r="B2" s="26" t="s">
        <v>36</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4" t="s">
        <v>49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60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7" t="s">
        <v>42</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41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07.25" customHeight="1">
      <c r="A11" s="11" t="s">
        <v>0</v>
      </c>
      <c r="B11" s="46" t="s">
        <v>15</v>
      </c>
      <c r="C11" s="46" t="s">
        <v>1</v>
      </c>
      <c r="D11" s="46" t="s">
        <v>16</v>
      </c>
      <c r="E11" s="46" t="s">
        <v>17</v>
      </c>
      <c r="F11" s="46" t="s">
        <v>47</v>
      </c>
      <c r="G11" s="46"/>
      <c r="H11" s="46"/>
      <c r="I11" s="46" t="s">
        <v>18</v>
      </c>
      <c r="J11" s="46" t="s">
        <v>19</v>
      </c>
      <c r="K11" s="46" t="s">
        <v>20</v>
      </c>
      <c r="L11" s="46" t="s">
        <v>21</v>
      </c>
      <c r="M11" s="47" t="s">
        <v>46</v>
      </c>
      <c r="N11" s="46" t="s">
        <v>48</v>
      </c>
      <c r="O11" s="46" t="s">
        <v>61</v>
      </c>
      <c r="P11" s="46" t="s">
        <v>54</v>
      </c>
      <c r="Q11" s="46" t="s">
        <v>55</v>
      </c>
      <c r="R11" s="46" t="s">
        <v>45</v>
      </c>
      <c r="S11" s="46" t="s">
        <v>22</v>
      </c>
      <c r="T11" s="46" t="s">
        <v>23</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44</v>
      </c>
      <c r="BB11" s="48" t="s">
        <v>43</v>
      </c>
      <c r="BC11" s="49" t="s">
        <v>40</v>
      </c>
      <c r="IE11" s="13"/>
      <c r="IF11" s="13"/>
      <c r="IG11" s="13"/>
      <c r="IH11" s="13"/>
      <c r="II11" s="13"/>
    </row>
    <row r="12" spans="1:243" s="12" customFormat="1" ht="15">
      <c r="A12" s="14">
        <v>1</v>
      </c>
      <c r="B12" s="50">
        <v>2</v>
      </c>
      <c r="C12" s="50">
        <v>3</v>
      </c>
      <c r="D12" s="50">
        <v>4</v>
      </c>
      <c r="E12" s="50">
        <v>5</v>
      </c>
      <c r="F12" s="50">
        <v>6</v>
      </c>
      <c r="G12" s="50">
        <v>7</v>
      </c>
      <c r="H12" s="50">
        <v>8</v>
      </c>
      <c r="I12" s="50">
        <v>9</v>
      </c>
      <c r="J12" s="50">
        <v>10</v>
      </c>
      <c r="K12" s="50">
        <v>11</v>
      </c>
      <c r="L12" s="50">
        <v>12</v>
      </c>
      <c r="M12" s="50">
        <v>7</v>
      </c>
      <c r="N12" s="50">
        <v>8</v>
      </c>
      <c r="O12" s="50">
        <v>9</v>
      </c>
      <c r="P12" s="50">
        <v>10</v>
      </c>
      <c r="Q12" s="50">
        <v>11</v>
      </c>
      <c r="R12" s="50">
        <v>12</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13</v>
      </c>
      <c r="BB12" s="50">
        <v>14</v>
      </c>
      <c r="BC12" s="50">
        <v>15</v>
      </c>
      <c r="IE12" s="13"/>
      <c r="IF12" s="13"/>
      <c r="IG12" s="13"/>
      <c r="IH12" s="13"/>
      <c r="II12" s="13"/>
    </row>
    <row r="13" spans="1:243" s="18" customFormat="1" ht="23.25" customHeight="1">
      <c r="A13" s="28">
        <v>1</v>
      </c>
      <c r="B13" s="84" t="s">
        <v>59</v>
      </c>
      <c r="C13" s="75"/>
      <c r="D13" s="76"/>
      <c r="E13" s="77"/>
      <c r="F13" s="76"/>
      <c r="G13" s="15"/>
      <c r="H13" s="15"/>
      <c r="I13" s="78"/>
      <c r="J13" s="16"/>
      <c r="K13" s="79"/>
      <c r="L13" s="79"/>
      <c r="M13" s="16"/>
      <c r="N13" s="80"/>
      <c r="O13" s="81"/>
      <c r="P13" s="74"/>
      <c r="Q13" s="80"/>
      <c r="R13" s="80"/>
      <c r="S13" s="17"/>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82"/>
      <c r="BB13" s="82"/>
      <c r="BC13" s="83"/>
      <c r="IE13" s="19">
        <v>1</v>
      </c>
      <c r="IF13" s="19" t="s">
        <v>24</v>
      </c>
      <c r="IG13" s="19" t="s">
        <v>25</v>
      </c>
      <c r="IH13" s="19">
        <v>10</v>
      </c>
      <c r="II13" s="19" t="s">
        <v>26</v>
      </c>
    </row>
    <row r="14" spans="1:243" s="9" customFormat="1" ht="78.75" customHeight="1">
      <c r="A14" s="54">
        <v>1.01</v>
      </c>
      <c r="B14" s="85" t="s">
        <v>56</v>
      </c>
      <c r="C14" s="71" t="s">
        <v>51</v>
      </c>
      <c r="D14" s="72">
        <v>7</v>
      </c>
      <c r="E14" s="57" t="s">
        <v>27</v>
      </c>
      <c r="F14" s="56">
        <v>0</v>
      </c>
      <c r="G14" s="58"/>
      <c r="H14" s="58"/>
      <c r="I14" s="59" t="s">
        <v>28</v>
      </c>
      <c r="J14" s="60">
        <f>IF(I14="Less(-)",-1,1)</f>
        <v>1</v>
      </c>
      <c r="K14" s="61" t="s">
        <v>37</v>
      </c>
      <c r="L14" s="61" t="s">
        <v>6</v>
      </c>
      <c r="M14" s="62"/>
      <c r="N14" s="69"/>
      <c r="O14" s="69"/>
      <c r="P14" s="70"/>
      <c r="Q14" s="70"/>
      <c r="R14" s="70"/>
      <c r="S14" s="63"/>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total_amount_ba($B$2,$D$2,D14,F14,J14,K14,M14)*D14</f>
        <v>0</v>
      </c>
      <c r="BB14" s="67">
        <f>BA14+SUM(N14:AZ14)</f>
        <v>0</v>
      </c>
      <c r="BC14" s="55" t="str">
        <f>SpellNumber(L14,BB14)</f>
        <v>INR Zero Only</v>
      </c>
      <c r="IE14" s="10">
        <v>1.02</v>
      </c>
      <c r="IF14" s="10" t="s">
        <v>29</v>
      </c>
      <c r="IG14" s="10" t="s">
        <v>30</v>
      </c>
      <c r="IH14" s="10">
        <v>213</v>
      </c>
      <c r="II14" s="10" t="s">
        <v>27</v>
      </c>
    </row>
    <row r="15" spans="1:243" s="9" customFormat="1" ht="78.75" customHeight="1">
      <c r="A15" s="54">
        <v>1.02</v>
      </c>
      <c r="B15" s="85" t="s">
        <v>57</v>
      </c>
      <c r="C15" s="71" t="s">
        <v>52</v>
      </c>
      <c r="D15" s="72">
        <v>7</v>
      </c>
      <c r="E15" s="57" t="s">
        <v>27</v>
      </c>
      <c r="F15" s="56">
        <v>0</v>
      </c>
      <c r="G15" s="58"/>
      <c r="H15" s="58"/>
      <c r="I15" s="59" t="s">
        <v>28</v>
      </c>
      <c r="J15" s="60">
        <f>IF(I15="Less(-)",-1,1)</f>
        <v>1</v>
      </c>
      <c r="K15" s="61" t="s">
        <v>37</v>
      </c>
      <c r="L15" s="61" t="s">
        <v>6</v>
      </c>
      <c r="M15" s="62"/>
      <c r="N15" s="69"/>
      <c r="O15" s="69"/>
      <c r="P15" s="73"/>
      <c r="Q15" s="73"/>
      <c r="R15" s="73"/>
      <c r="S15" s="64"/>
      <c r="T15" s="64"/>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total_amount_ba($B$2,$D$2,D15,F15,J15,K15,M15)*D15</f>
        <v>0</v>
      </c>
      <c r="BB15" s="67">
        <f>BA15+SUM(N15:AZ15)</f>
        <v>0</v>
      </c>
      <c r="BC15" s="55" t="str">
        <f>SpellNumber(L15,BB15)</f>
        <v>INR Zero Only</v>
      </c>
      <c r="IE15" s="10">
        <v>2</v>
      </c>
      <c r="IF15" s="10" t="s">
        <v>24</v>
      </c>
      <c r="IG15" s="10" t="s">
        <v>31</v>
      </c>
      <c r="IH15" s="10">
        <v>10</v>
      </c>
      <c r="II15" s="10" t="s">
        <v>27</v>
      </c>
    </row>
    <row r="16" spans="1:243" s="9" customFormat="1" ht="78.75" customHeight="1">
      <c r="A16" s="54">
        <v>1.03</v>
      </c>
      <c r="B16" s="86" t="s">
        <v>58</v>
      </c>
      <c r="C16" s="71" t="s">
        <v>53</v>
      </c>
      <c r="D16" s="72">
        <v>14</v>
      </c>
      <c r="E16" s="57" t="s">
        <v>27</v>
      </c>
      <c r="F16" s="56">
        <v>0</v>
      </c>
      <c r="G16" s="58"/>
      <c r="H16" s="58"/>
      <c r="I16" s="59" t="s">
        <v>28</v>
      </c>
      <c r="J16" s="60">
        <f>IF(I16="Less(-)",-1,1)</f>
        <v>1</v>
      </c>
      <c r="K16" s="61" t="s">
        <v>37</v>
      </c>
      <c r="L16" s="61" t="s">
        <v>6</v>
      </c>
      <c r="M16" s="62"/>
      <c r="N16" s="69"/>
      <c r="O16" s="69"/>
      <c r="P16" s="70"/>
      <c r="Q16" s="70"/>
      <c r="R16" s="70"/>
      <c r="S16" s="63"/>
      <c r="T16" s="64"/>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total_amount_ba($B$2,$D$2,D16,F16,J16,K16,M16)*D16</f>
        <v>0</v>
      </c>
      <c r="BB16" s="67">
        <f>BA16+SUM(N16:AZ16)</f>
        <v>0</v>
      </c>
      <c r="BC16" s="55" t="str">
        <f>SpellNumber(L16,BB16)</f>
        <v>INR Zero Only</v>
      </c>
      <c r="IE16" s="10">
        <v>1.02</v>
      </c>
      <c r="IF16" s="10" t="s">
        <v>29</v>
      </c>
      <c r="IG16" s="10" t="s">
        <v>30</v>
      </c>
      <c r="IH16" s="10">
        <v>213</v>
      </c>
      <c r="II16" s="10" t="s">
        <v>27</v>
      </c>
    </row>
    <row r="17" spans="1:243" s="18" customFormat="1" ht="36" customHeight="1">
      <c r="A17" s="30" t="s">
        <v>33</v>
      </c>
      <c r="B17" s="31"/>
      <c r="C17" s="32"/>
      <c r="D17" s="33"/>
      <c r="E17" s="33"/>
      <c r="F17" s="33"/>
      <c r="G17" s="33"/>
      <c r="H17" s="34"/>
      <c r="I17" s="34"/>
      <c r="J17" s="34"/>
      <c r="K17" s="34"/>
      <c r="L17" s="35"/>
      <c r="P17" s="68"/>
      <c r="Q17" s="68"/>
      <c r="R17" s="68"/>
      <c r="BA17" s="53">
        <f>SUM(BA13:BA16)</f>
        <v>0</v>
      </c>
      <c r="BB17" s="53">
        <f>SUM(BB13:BB16)</f>
        <v>0</v>
      </c>
      <c r="BC17" s="29" t="str">
        <f>SpellNumber($E$2,BB17)</f>
        <v>INR Zero Only</v>
      </c>
      <c r="IE17" s="19">
        <v>4</v>
      </c>
      <c r="IF17" s="19" t="s">
        <v>29</v>
      </c>
      <c r="IG17" s="19" t="s">
        <v>32</v>
      </c>
      <c r="IH17" s="19">
        <v>10</v>
      </c>
      <c r="II17" s="19" t="s">
        <v>27</v>
      </c>
    </row>
    <row r="18" spans="1:243" s="22" customFormat="1" ht="54.75" customHeight="1" hidden="1">
      <c r="A18" s="31" t="s">
        <v>39</v>
      </c>
      <c r="B18" s="36"/>
      <c r="C18" s="20"/>
      <c r="D18" s="37"/>
      <c r="E18" s="38" t="s">
        <v>34</v>
      </c>
      <c r="F18" s="51"/>
      <c r="G18" s="39"/>
      <c r="H18" s="21"/>
      <c r="I18" s="21"/>
      <c r="J18" s="21"/>
      <c r="K18" s="40"/>
      <c r="L18" s="41"/>
      <c r="M18" s="42" t="s">
        <v>35</v>
      </c>
      <c r="O18" s="18"/>
      <c r="P18" s="18"/>
      <c r="Q18" s="18"/>
      <c r="R18" s="18"/>
      <c r="S18" s="18"/>
      <c r="BA18" s="52">
        <f>IF(ISBLANK(F18),0,IF(E18="Excess (+)",ROUND(BA17+(BA17*F18),2),IF(E18="Less (-)",ROUND(BA17+(BA17*F18*(-1)),2),0)))</f>
        <v>0</v>
      </c>
      <c r="BB18" s="43">
        <f>ROUND(BA18,0)</f>
        <v>0</v>
      </c>
      <c r="BC18" s="44" t="str">
        <f>SpellNumber(L18,BB18)</f>
        <v> Zero Only</v>
      </c>
      <c r="IE18" s="23"/>
      <c r="IF18" s="23"/>
      <c r="IG18" s="23"/>
      <c r="IH18" s="23"/>
      <c r="II18" s="23"/>
    </row>
    <row r="19" spans="1:243" s="22" customFormat="1" ht="43.5" customHeight="1">
      <c r="A19" s="30" t="s">
        <v>38</v>
      </c>
      <c r="B19" s="30"/>
      <c r="C19" s="90" t="str">
        <f>SpellNumber($E$2,BB17)</f>
        <v>INR Zero Only</v>
      </c>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2"/>
      <c r="IE19" s="23"/>
      <c r="IF19" s="23"/>
      <c r="IG19" s="23"/>
      <c r="IH19" s="23"/>
      <c r="II19" s="23"/>
    </row>
    <row r="20" spans="3:243" s="12" customFormat="1" ht="15">
      <c r="C20" s="24"/>
      <c r="D20" s="24"/>
      <c r="E20" s="24"/>
      <c r="F20" s="24"/>
      <c r="G20" s="24"/>
      <c r="H20" s="24"/>
      <c r="I20" s="24"/>
      <c r="J20" s="24"/>
      <c r="K20" s="24"/>
      <c r="L20" s="24"/>
      <c r="M20" s="24"/>
      <c r="O20" s="24"/>
      <c r="BA20" s="24"/>
      <c r="BC20" s="24"/>
      <c r="IE20" s="13"/>
      <c r="IF20" s="13"/>
      <c r="IG20" s="13"/>
      <c r="IH20" s="13"/>
      <c r="II20" s="13"/>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sheetData>
  <sheetProtection password="8004" sheet="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errorTitle="Invalid Entry" error="Only Numeric Values are allowed. " sqref="A13:A16">
      <formula1>0</formula1>
      <formula2>999999999999999</formula2>
    </dataValidation>
    <dataValidation type="list" allowBlank="1" showInputMessage="1" showErrorMessage="1" sqref="L15 L13 L14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PLECO</cp:lastModifiedBy>
  <cp:lastPrinted>2014-12-11T06:40:55Z</cp:lastPrinted>
  <dcterms:created xsi:type="dcterms:W3CDTF">2009-01-30T06:42:42Z</dcterms:created>
  <dcterms:modified xsi:type="dcterms:W3CDTF">2022-03-09T11:05:37Z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